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6_자검\01. 출제감수\03. 1월정기\06. 인쇄전 최종파일\101_엑셀\"/>
    </mc:Choice>
  </mc:AlternateContent>
  <xr:revisionPtr revIDLastSave="0" documentId="13_ncr:1_{38EC0922-ADB8-4FB4-9B50-818B3C2FE570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문제" sheetId="13" r:id="rId1"/>
    <sheet name="제1작업" sheetId="1" r:id="rId2"/>
    <sheet name="제2작업" sheetId="2" r:id="rId3"/>
    <sheet name="제3작업" sheetId="3" r:id="rId4"/>
    <sheet name="제4작업" sheetId="14" r:id="rId5"/>
  </sheets>
  <definedNames>
    <definedName name="_xlnm._FilterDatabase" localSheetId="2" hidden="1">제2작업!$B$2:$H$10</definedName>
    <definedName name="_xlnm.Criteria" localSheetId="2">제2작업!$B$14:$C$15</definedName>
    <definedName name="_xlnm.Extract" localSheetId="2">제2작업!$B$18:$E$18</definedName>
    <definedName name="가격">제1작업!$F$5:$F$12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G11" i="3"/>
  <c r="G6" i="3"/>
  <c r="G17" i="3" s="1"/>
  <c r="B16" i="3"/>
  <c r="B12" i="3"/>
  <c r="B7" i="3"/>
  <c r="H11" i="2"/>
  <c r="I5" i="1"/>
  <c r="E13" i="1"/>
  <c r="J13" i="1"/>
  <c r="J14" i="1"/>
  <c r="E14" i="1"/>
  <c r="J8" i="1"/>
  <c r="J5" i="1"/>
  <c r="J10" i="1"/>
  <c r="J12" i="1"/>
  <c r="J11" i="1"/>
  <c r="J6" i="1"/>
  <c r="J7" i="1"/>
  <c r="J9" i="1"/>
  <c r="I8" i="1"/>
  <c r="I10" i="1"/>
  <c r="I12" i="1"/>
  <c r="I11" i="1"/>
  <c r="I6" i="1"/>
  <c r="I7" i="1"/>
  <c r="I9" i="1"/>
  <c r="B18" i="3" l="1"/>
</calcChain>
</file>

<file path=xl/sharedStrings.xml><?xml version="1.0" encoding="utf-8"?>
<sst xmlns="http://schemas.openxmlformats.org/spreadsheetml/2006/main" count="180" uniqueCount="46">
  <si>
    <t>전체 개수</t>
  </si>
  <si>
    <t>전체 평균</t>
  </si>
  <si>
    <t>(1)</t>
    <phoneticPr fontId="2" type="noConversion"/>
  </si>
  <si>
    <t>(2)</t>
    <phoneticPr fontId="2" type="noConversion"/>
  </si>
  <si>
    <t>(3)</t>
    <phoneticPr fontId="2" type="noConversion"/>
  </si>
  <si>
    <t>(4)</t>
    <phoneticPr fontId="2" type="noConversion"/>
  </si>
  <si>
    <t>(5)</t>
    <phoneticPr fontId="2" type="noConversion"/>
  </si>
  <si>
    <t>(6)</t>
    <phoneticPr fontId="2" type="noConversion"/>
  </si>
  <si>
    <t>가격</t>
  </si>
  <si>
    <t>구분</t>
  </si>
  <si>
    <t>최저 가격</t>
    <phoneticPr fontId="2" type="noConversion"/>
  </si>
  <si>
    <t>모델명</t>
  </si>
  <si>
    <t>제조사</t>
  </si>
  <si>
    <t>출시일</t>
  </si>
  <si>
    <t>판매수량
(단위:대)</t>
  </si>
  <si>
    <t>에너지소비
효율등급</t>
  </si>
  <si>
    <t>판매순위</t>
  </si>
  <si>
    <t>스마트기능</t>
  </si>
  <si>
    <t>공기청정기</t>
  </si>
  <si>
    <t>냉장고</t>
  </si>
  <si>
    <t>건조기</t>
  </si>
  <si>
    <t>판매수량(단위:대)이 평균 이상인 모델수</t>
  </si>
  <si>
    <t>하나전자</t>
    <phoneticPr fontId="2" type="noConversion"/>
  </si>
  <si>
    <t>대상전자</t>
    <phoneticPr fontId="2" type="noConversion"/>
  </si>
  <si>
    <t>현진전자</t>
    <phoneticPr fontId="2" type="noConversion"/>
  </si>
  <si>
    <t>DE2-81</t>
  </si>
  <si>
    <t>DE2-81</t>
    <phoneticPr fontId="2" type="noConversion"/>
  </si>
  <si>
    <t>ST4-52</t>
    <phoneticPr fontId="2" type="noConversion"/>
  </si>
  <si>
    <t>ME2-91</t>
    <phoneticPr fontId="2" type="noConversion"/>
  </si>
  <si>
    <t>HX4-42</t>
    <phoneticPr fontId="2" type="noConversion"/>
  </si>
  <si>
    <t>HS7-72</t>
    <phoneticPr fontId="2" type="noConversion"/>
  </si>
  <si>
    <t>GB6-72</t>
    <phoneticPr fontId="2" type="noConversion"/>
  </si>
  <si>
    <t>DQ2-71</t>
    <phoneticPr fontId="2" type="noConversion"/>
  </si>
  <si>
    <t>EE5-52</t>
    <phoneticPr fontId="2" type="noConversion"/>
  </si>
  <si>
    <t>출시일</t>
    <phoneticPr fontId="2" type="noConversion"/>
  </si>
  <si>
    <t>건조기 판매수량(단위:대) 합계</t>
    <phoneticPr fontId="2" type="noConversion"/>
  </si>
  <si>
    <t>스마트기능</t>
    <phoneticPr fontId="2" type="noConversion"/>
  </si>
  <si>
    <t>&lt;&gt;대상전자</t>
    <phoneticPr fontId="2" type="noConversion"/>
  </si>
  <si>
    <t>&gt;=1000000</t>
    <phoneticPr fontId="2" type="noConversion"/>
  </si>
  <si>
    <t>냉장고 판매수량(단위:대) 평균</t>
    <phoneticPr fontId="2" type="noConversion"/>
  </si>
  <si>
    <t>현진전자 개수</t>
  </si>
  <si>
    <t>하나전자 개수</t>
  </si>
  <si>
    <t>대상전자 개수</t>
  </si>
  <si>
    <t>현진전자 평균</t>
  </si>
  <si>
    <t>하나전자 평균</t>
  </si>
  <si>
    <t>대상전자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</si>
</sst>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&quot;원&quot;"/>
    <numFmt numFmtId="177" formatCode="#,##0_);[Red]\(#,##0\)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 applyAlignment="1">
      <alignment horizontal="right" vertical="center"/>
    </xf>
    <xf numFmtId="41" fontId="3" fillId="0" borderId="3" xfId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8" xfId="1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9" xfId="0" quotePrefix="1" applyFont="1" applyBorder="1" applyAlignment="1">
      <alignment horizontal="center" vertical="center"/>
    </xf>
    <xf numFmtId="41" fontId="3" fillId="0" borderId="12" xfId="1" quotePrefix="1" applyFont="1" applyBorder="1" applyAlignment="1">
      <alignment horizontal="center" vertical="center"/>
    </xf>
    <xf numFmtId="14" fontId="3" fillId="0" borderId="9" xfId="0" quotePrefix="1" applyNumberFormat="1" applyFont="1" applyBorder="1" applyAlignment="1">
      <alignment horizontal="center" vertical="center"/>
    </xf>
    <xf numFmtId="41" fontId="3" fillId="0" borderId="15" xfId="1" quotePrefix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1" fontId="3" fillId="0" borderId="0" xfId="0" applyNumberFormat="1" applyFont="1">
      <alignment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8" xfId="1" applyNumberFormat="1" applyFont="1" applyBorder="1" applyAlignment="1">
      <alignment horizontal="center" vertical="center"/>
    </xf>
    <xf numFmtId="176" fontId="3" fillId="0" borderId="3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8" xfId="1" applyNumberFormat="1" applyFont="1" applyBorder="1" applyAlignment="1">
      <alignment horizontal="right" vertical="center"/>
    </xf>
    <xf numFmtId="14" fontId="3" fillId="0" borderId="17" xfId="1" applyNumberFormat="1" applyFont="1" applyBorder="1" applyAlignment="1">
      <alignment horizontal="center" vertical="center"/>
    </xf>
    <xf numFmtId="176" fontId="3" fillId="0" borderId="17" xfId="1" applyNumberFormat="1" applyFont="1" applyBorder="1" applyAlignment="1">
      <alignment horizontal="right" vertical="center"/>
    </xf>
    <xf numFmtId="41" fontId="3" fillId="0" borderId="17" xfId="1" applyFont="1" applyBorder="1" applyAlignment="1">
      <alignment horizontal="right" vertical="center"/>
    </xf>
    <xf numFmtId="41" fontId="3" fillId="0" borderId="1" xfId="1" applyFont="1" applyBorder="1">
      <alignment vertical="center"/>
    </xf>
    <xf numFmtId="14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4" fontId="3" fillId="0" borderId="9" xfId="0" applyNumberFormat="1" applyFont="1" applyBorder="1" applyAlignment="1">
      <alignment horizontal="center" vertical="center"/>
    </xf>
    <xf numFmtId="14" fontId="3" fillId="0" borderId="17" xfId="0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3">
    <cellStyle name="쉼표 [0]" xfId="1" builtinId="6"/>
    <cellStyle name="쉼표 [0] 2" xfId="2" xr:uid="{00000000-0005-0000-0000-000001000000}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현진전자 및 하나전자 제품 판매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가격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(제1작업!$B$6:$B$10,제1작업!$B$12)</c:f>
              <c:strCache>
                <c:ptCount val="6"/>
                <c:pt idx="0">
                  <c:v>ST4-52</c:v>
                </c:pt>
                <c:pt idx="1">
                  <c:v>DQ2-71</c:v>
                </c:pt>
                <c:pt idx="2">
                  <c:v>ME2-91</c:v>
                </c:pt>
                <c:pt idx="3">
                  <c:v>GB6-72</c:v>
                </c:pt>
                <c:pt idx="4">
                  <c:v>HS7-72</c:v>
                </c:pt>
                <c:pt idx="5">
                  <c:v>HX4-42</c:v>
                </c:pt>
              </c:strCache>
            </c:strRef>
          </c:cat>
          <c:val>
            <c:numRef>
              <c:f>(제1작업!$F$6:$F$10,제1작업!$F$12)</c:f>
              <c:numCache>
                <c:formatCode>#,##0"원"</c:formatCode>
                <c:ptCount val="6"/>
                <c:pt idx="0">
                  <c:v>394000</c:v>
                </c:pt>
                <c:pt idx="1">
                  <c:v>1826490</c:v>
                </c:pt>
                <c:pt idx="2">
                  <c:v>315850</c:v>
                </c:pt>
                <c:pt idx="3">
                  <c:v>1239180</c:v>
                </c:pt>
                <c:pt idx="4">
                  <c:v>1447300</c:v>
                </c:pt>
                <c:pt idx="5">
                  <c:v>825000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56-4B9E-9377-FE1FA054F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500510320"/>
        <c:axId val="500512400"/>
      </c:barChart>
      <c:lineChart>
        <c:grouping val="standard"/>
        <c:varyColors val="0"/>
        <c:ser>
          <c:idx val="1"/>
          <c:order val="1"/>
          <c:tx>
            <c:v>판매수량(단위:대)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56-4B9E-9377-FE1FA054F8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(제1작업!$B$6:$B$10,제1작업!$B$12)</c:f>
              <c:strCache>
                <c:ptCount val="6"/>
                <c:pt idx="0">
                  <c:v>ST4-52</c:v>
                </c:pt>
                <c:pt idx="1">
                  <c:v>DQ2-71</c:v>
                </c:pt>
                <c:pt idx="2">
                  <c:v>ME2-91</c:v>
                </c:pt>
                <c:pt idx="3">
                  <c:v>GB6-72</c:v>
                </c:pt>
                <c:pt idx="4">
                  <c:v>HS7-72</c:v>
                </c:pt>
                <c:pt idx="5">
                  <c:v>HX4-42</c:v>
                </c:pt>
              </c:strCache>
            </c:strRef>
          </c:cat>
          <c:val>
            <c:numRef>
              <c:f>(제1작업!$G$6:$G$10,제1작업!$G$12)</c:f>
              <c:numCache>
                <c:formatCode>_(* #,##0_);_(* \(#,##0\);_(* "-"_);_(@_)</c:formatCode>
                <c:ptCount val="6"/>
                <c:pt idx="0">
                  <c:v>3045</c:v>
                </c:pt>
                <c:pt idx="1">
                  <c:v>2336</c:v>
                </c:pt>
                <c:pt idx="2">
                  <c:v>2250</c:v>
                </c:pt>
                <c:pt idx="3">
                  <c:v>3164</c:v>
                </c:pt>
                <c:pt idx="4">
                  <c:v>2307</c:v>
                </c:pt>
                <c:pt idx="5">
                  <c:v>3254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56-4B9E-9377-FE1FA054F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5968"/>
        <c:axId val="12603888"/>
      </c:lineChart>
      <c:catAx>
        <c:axId val="50051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00512400"/>
        <c:crosses val="autoZero"/>
        <c:auto val="1"/>
        <c:lblAlgn val="ctr"/>
        <c:lblOffset val="100"/>
        <c:noMultiLvlLbl val="0"/>
      </c:catAx>
      <c:valAx>
        <c:axId val="50051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00510320"/>
        <c:crosses val="autoZero"/>
        <c:crossBetween val="between"/>
      </c:valAx>
      <c:valAx>
        <c:axId val="12603888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605968"/>
        <c:crosses val="max"/>
        <c:crossBetween val="between"/>
        <c:majorUnit val="1000"/>
      </c:valAx>
      <c:catAx>
        <c:axId val="126059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60388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109537</xdr:rowOff>
    </xdr:from>
    <xdr:to>
      <xdr:col>6</xdr:col>
      <xdr:colOff>670560</xdr:colOff>
      <xdr:row>2</xdr:row>
      <xdr:rowOff>208597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4B319FCD-ADC4-45B2-850F-477B6B33DA5A}"/>
            </a:ext>
          </a:extLst>
        </xdr:cNvPr>
        <xdr:cNvSpPr/>
      </xdr:nvSpPr>
      <xdr:spPr>
        <a:xfrm>
          <a:off x="129540" y="109537"/>
          <a:ext cx="531114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온라인 가전제품 판매 현황</a:t>
          </a:r>
        </a:p>
      </xdr:txBody>
    </xdr:sp>
    <xdr:clientData/>
  </xdr:twoCellAnchor>
  <xdr:twoCellAnchor>
    <xdr:from>
      <xdr:col>7</xdr:col>
      <xdr:colOff>0</xdr:colOff>
      <xdr:row>0</xdr:row>
      <xdr:rowOff>135254</xdr:rowOff>
    </xdr:from>
    <xdr:to>
      <xdr:col>10</xdr:col>
      <xdr:colOff>0</xdr:colOff>
      <xdr:row>2</xdr:row>
      <xdr:rowOff>182880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7874248A-EB75-4627-B23E-9616053B6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7380" y="135254"/>
          <a:ext cx="2628900" cy="6724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109537</xdr:rowOff>
    </xdr:from>
    <xdr:to>
      <xdr:col>6</xdr:col>
      <xdr:colOff>670560</xdr:colOff>
      <xdr:row>2</xdr:row>
      <xdr:rowOff>208597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29540" y="109537"/>
          <a:ext cx="550164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온라인 가전제품 판매 현황</a:t>
          </a:r>
        </a:p>
      </xdr:txBody>
    </xdr:sp>
    <xdr:clientData/>
  </xdr:twoCellAnchor>
  <xdr:twoCellAnchor>
    <xdr:from>
      <xdr:col>7</xdr:col>
      <xdr:colOff>0</xdr:colOff>
      <xdr:row>0</xdr:row>
      <xdr:rowOff>135254</xdr:rowOff>
    </xdr:from>
    <xdr:to>
      <xdr:col>10</xdr:col>
      <xdr:colOff>0</xdr:colOff>
      <xdr:row>2</xdr:row>
      <xdr:rowOff>182880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A2D40DF5-C2A6-4C8A-B831-D1D90F388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6940" y="135254"/>
          <a:ext cx="2705100" cy="6724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9B050683-33F8-4447-A5A3-701EBF3CAC3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0.6607</cdr:x>
      <cdr:y>0.13535</cdr:y>
    </cdr:from>
    <cdr:to>
      <cdr:x>0.79987</cdr:x>
      <cdr:y>0.2129</cdr:y>
    </cdr:to>
    <cdr:sp macro="" textlink="">
      <cdr:nvSpPr>
        <cdr:cNvPr id="2" name="모서리가 둥근 사각형 설명선 1">
          <a:extLst xmlns:a="http://schemas.openxmlformats.org/drawingml/2006/main">
            <a:ext uri="{FF2B5EF4-FFF2-40B4-BE49-F238E27FC236}">
              <a16:creationId xmlns:a16="http://schemas.microsoft.com/office/drawing/2014/main" id="{C2B12A55-CF74-4474-AA89-7B004598E0EB}"/>
            </a:ext>
          </a:extLst>
        </cdr:cNvPr>
        <cdr:cNvSpPr/>
      </cdr:nvSpPr>
      <cdr:spPr>
        <a:xfrm xmlns:a="http://schemas.openxmlformats.org/drawingml/2006/main">
          <a:off x="6139793" y="821558"/>
          <a:ext cx="1293343" cy="470684"/>
        </a:xfrm>
        <a:prstGeom xmlns:a="http://schemas.openxmlformats.org/drawingml/2006/main" prst="wedgeRoundRectCallout">
          <a:avLst>
            <a:gd name="adj1" fmla="val 85269"/>
            <a:gd name="adj2" fmla="val 77635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판매수량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4"/>
  <sheetViews>
    <sheetView showGridLines="0" zoomScaleNormal="100" workbookViewId="0">
      <selection activeCell="N17" sqref="N17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4" width="12.75" style="1" customWidth="1"/>
    <col min="5" max="5" width="13" style="1" customWidth="1"/>
    <col min="6" max="6" width="11.875" style="1" customWidth="1"/>
    <col min="7" max="8" width="12.25" style="1" customWidth="1"/>
    <col min="9" max="9" width="10.75" style="1" customWidth="1"/>
    <col min="10" max="10" width="11.37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8" t="s">
        <v>11</v>
      </c>
      <c r="C4" s="19" t="s">
        <v>12</v>
      </c>
      <c r="D4" s="20" t="s">
        <v>9</v>
      </c>
      <c r="E4" s="19" t="s">
        <v>13</v>
      </c>
      <c r="F4" s="19" t="s">
        <v>8</v>
      </c>
      <c r="G4" s="20" t="s">
        <v>14</v>
      </c>
      <c r="H4" s="20" t="s">
        <v>15</v>
      </c>
      <c r="I4" s="19" t="s">
        <v>16</v>
      </c>
      <c r="J4" s="17" t="s">
        <v>17</v>
      </c>
    </row>
    <row r="5" spans="2:10" ht="21" customHeight="1" x14ac:dyDescent="0.3">
      <c r="B5" s="14" t="s">
        <v>26</v>
      </c>
      <c r="C5" s="15" t="s">
        <v>23</v>
      </c>
      <c r="D5" s="35" t="s">
        <v>19</v>
      </c>
      <c r="E5" s="48">
        <v>43779</v>
      </c>
      <c r="F5" s="3">
        <v>2712800</v>
      </c>
      <c r="G5" s="3">
        <v>1389</v>
      </c>
      <c r="H5" s="3">
        <v>1</v>
      </c>
      <c r="I5" s="23" t="s">
        <v>2</v>
      </c>
      <c r="J5" s="24" t="s">
        <v>3</v>
      </c>
    </row>
    <row r="6" spans="2:10" ht="21" customHeight="1" x14ac:dyDescent="0.3">
      <c r="B6" s="10" t="s">
        <v>27</v>
      </c>
      <c r="C6" s="16" t="s">
        <v>24</v>
      </c>
      <c r="D6" s="36" t="s">
        <v>18</v>
      </c>
      <c r="E6" s="49">
        <v>43596</v>
      </c>
      <c r="F6" s="2">
        <v>394000</v>
      </c>
      <c r="G6" s="2">
        <v>3045</v>
      </c>
      <c r="H6" s="2">
        <v>2</v>
      </c>
      <c r="I6" s="25" t="s">
        <v>2</v>
      </c>
      <c r="J6" s="26" t="s">
        <v>3</v>
      </c>
    </row>
    <row r="7" spans="2:10" ht="21" customHeight="1" x14ac:dyDescent="0.3">
      <c r="B7" s="10" t="s">
        <v>32</v>
      </c>
      <c r="C7" s="16" t="s">
        <v>22</v>
      </c>
      <c r="D7" s="36" t="s">
        <v>19</v>
      </c>
      <c r="E7" s="49">
        <v>43569</v>
      </c>
      <c r="F7" s="2">
        <v>1826490</v>
      </c>
      <c r="G7" s="2">
        <v>2336</v>
      </c>
      <c r="H7" s="2">
        <v>2</v>
      </c>
      <c r="I7" s="25" t="s">
        <v>2</v>
      </c>
      <c r="J7" s="26" t="s">
        <v>3</v>
      </c>
    </row>
    <row r="8" spans="2:10" ht="21" customHeight="1" x14ac:dyDescent="0.3">
      <c r="B8" s="10" t="s">
        <v>28</v>
      </c>
      <c r="C8" s="16" t="s">
        <v>22</v>
      </c>
      <c r="D8" s="36" t="s">
        <v>18</v>
      </c>
      <c r="E8" s="49">
        <v>43838</v>
      </c>
      <c r="F8" s="2">
        <v>315850</v>
      </c>
      <c r="G8" s="2">
        <v>2250</v>
      </c>
      <c r="H8" s="2">
        <v>3</v>
      </c>
      <c r="I8" s="25" t="s">
        <v>2</v>
      </c>
      <c r="J8" s="26" t="s">
        <v>3</v>
      </c>
    </row>
    <row r="9" spans="2:10" ht="21" customHeight="1" x14ac:dyDescent="0.3">
      <c r="B9" s="10" t="s">
        <v>31</v>
      </c>
      <c r="C9" s="16" t="s">
        <v>24</v>
      </c>
      <c r="D9" s="36" t="s">
        <v>18</v>
      </c>
      <c r="E9" s="49">
        <v>43880</v>
      </c>
      <c r="F9" s="2">
        <v>1239180</v>
      </c>
      <c r="G9" s="2">
        <v>3164</v>
      </c>
      <c r="H9" s="2">
        <v>1</v>
      </c>
      <c r="I9" s="25" t="s">
        <v>2</v>
      </c>
      <c r="J9" s="26" t="s">
        <v>3</v>
      </c>
    </row>
    <row r="10" spans="2:10" ht="21" customHeight="1" x14ac:dyDescent="0.3">
      <c r="B10" s="10" t="s">
        <v>30</v>
      </c>
      <c r="C10" s="16" t="s">
        <v>24</v>
      </c>
      <c r="D10" s="36" t="s">
        <v>20</v>
      </c>
      <c r="E10" s="49">
        <v>43936</v>
      </c>
      <c r="F10" s="2">
        <v>1447300</v>
      </c>
      <c r="G10" s="2">
        <v>2307</v>
      </c>
      <c r="H10" s="2">
        <v>1</v>
      </c>
      <c r="I10" s="25" t="s">
        <v>2</v>
      </c>
      <c r="J10" s="26" t="s">
        <v>3</v>
      </c>
    </row>
    <row r="11" spans="2:10" ht="21" customHeight="1" x14ac:dyDescent="0.3">
      <c r="B11" s="10" t="s">
        <v>33</v>
      </c>
      <c r="C11" s="16" t="s">
        <v>23</v>
      </c>
      <c r="D11" s="36" t="s">
        <v>19</v>
      </c>
      <c r="E11" s="49">
        <v>43203</v>
      </c>
      <c r="F11" s="2">
        <v>648500</v>
      </c>
      <c r="G11" s="2">
        <v>1782</v>
      </c>
      <c r="H11" s="2">
        <v>3</v>
      </c>
      <c r="I11" s="25" t="s">
        <v>2</v>
      </c>
      <c r="J11" s="26" t="s">
        <v>3</v>
      </c>
    </row>
    <row r="12" spans="2:10" ht="21" customHeight="1" thickBot="1" x14ac:dyDescent="0.35">
      <c r="B12" s="32" t="s">
        <v>29</v>
      </c>
      <c r="C12" s="33" t="s">
        <v>22</v>
      </c>
      <c r="D12" s="37" t="s">
        <v>20</v>
      </c>
      <c r="E12" s="50">
        <v>43873</v>
      </c>
      <c r="F12" s="6">
        <v>825000</v>
      </c>
      <c r="G12" s="6">
        <v>3254</v>
      </c>
      <c r="H12" s="6">
        <v>2</v>
      </c>
      <c r="I12" s="27" t="s">
        <v>2</v>
      </c>
      <c r="J12" s="28" t="s">
        <v>3</v>
      </c>
    </row>
    <row r="13" spans="2:10" ht="21" customHeight="1" x14ac:dyDescent="0.3">
      <c r="B13" s="56" t="s">
        <v>10</v>
      </c>
      <c r="C13" s="57"/>
      <c r="D13" s="58"/>
      <c r="E13" s="31" t="s">
        <v>4</v>
      </c>
      <c r="F13" s="59"/>
      <c r="G13" s="61" t="s">
        <v>35</v>
      </c>
      <c r="H13" s="57"/>
      <c r="I13" s="58"/>
      <c r="J13" s="29" t="s">
        <v>6</v>
      </c>
    </row>
    <row r="14" spans="2:10" ht="21" customHeight="1" thickBot="1" x14ac:dyDescent="0.35">
      <c r="B14" s="62" t="s">
        <v>21</v>
      </c>
      <c r="C14" s="63"/>
      <c r="D14" s="64"/>
      <c r="E14" s="27" t="s">
        <v>5</v>
      </c>
      <c r="F14" s="60"/>
      <c r="G14" s="8" t="s">
        <v>11</v>
      </c>
      <c r="H14" s="33" t="s">
        <v>25</v>
      </c>
      <c r="I14" s="9" t="s">
        <v>34</v>
      </c>
      <c r="J14" s="30" t="s">
        <v>7</v>
      </c>
    </row>
  </sheetData>
  <mergeCells count="4">
    <mergeCell ref="B13:D13"/>
    <mergeCell ref="F13:F14"/>
    <mergeCell ref="G13:I13"/>
    <mergeCell ref="B14:D14"/>
  </mergeCells>
  <phoneticPr fontId="2" type="noConversion"/>
  <dataValidations count="1">
    <dataValidation type="list" allowBlank="1" showInputMessage="1" showErrorMessage="1" sqref="H14" xr:uid="{00000000-0002-0000-0000-000000000000}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1"/>
  <sheetViews>
    <sheetView zoomScaleNormal="100" workbookViewId="0">
      <selection activeCell="A12" activeCellId="1" sqref="A6:XFD10 A12:XFD12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4" width="12.75" style="1" customWidth="1"/>
    <col min="5" max="5" width="13" style="1" customWidth="1"/>
    <col min="6" max="6" width="13.375" style="1" bestFit="1" customWidth="1"/>
    <col min="7" max="8" width="12.25" style="1" customWidth="1"/>
    <col min="9" max="9" width="10.75" style="1" customWidth="1"/>
    <col min="10" max="10" width="11.37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8" t="s">
        <v>11</v>
      </c>
      <c r="C4" s="19" t="s">
        <v>12</v>
      </c>
      <c r="D4" s="20" t="s">
        <v>9</v>
      </c>
      <c r="E4" s="19" t="s">
        <v>13</v>
      </c>
      <c r="F4" s="19" t="s">
        <v>8</v>
      </c>
      <c r="G4" s="20" t="s">
        <v>14</v>
      </c>
      <c r="H4" s="20" t="s">
        <v>15</v>
      </c>
      <c r="I4" s="19" t="s">
        <v>16</v>
      </c>
      <c r="J4" s="17" t="s">
        <v>36</v>
      </c>
    </row>
    <row r="5" spans="2:10" ht="21" customHeight="1" x14ac:dyDescent="0.3">
      <c r="B5" s="14" t="s">
        <v>26</v>
      </c>
      <c r="C5" s="15" t="s">
        <v>23</v>
      </c>
      <c r="D5" s="35" t="s">
        <v>19</v>
      </c>
      <c r="E5" s="48">
        <v>43779</v>
      </c>
      <c r="F5" s="38">
        <v>2712800</v>
      </c>
      <c r="G5" s="3">
        <v>1389</v>
      </c>
      <c r="H5" s="3">
        <v>1</v>
      </c>
      <c r="I5" s="15">
        <f t="shared" ref="I5:I12" si="0">_xlfn.RANK.EQ(G5,$G$5:$G$12)</f>
        <v>8</v>
      </c>
      <c r="J5" s="4" t="str">
        <f t="shared" ref="J5:J12" si="1">CHOOSE(RIGHT(B5,1),"WIFI 내장","")</f>
        <v>WIFI 내장</v>
      </c>
    </row>
    <row r="6" spans="2:10" ht="21" customHeight="1" x14ac:dyDescent="0.3">
      <c r="B6" s="10" t="s">
        <v>27</v>
      </c>
      <c r="C6" s="16" t="s">
        <v>24</v>
      </c>
      <c r="D6" s="36" t="s">
        <v>18</v>
      </c>
      <c r="E6" s="49">
        <v>43596</v>
      </c>
      <c r="F6" s="39">
        <v>394000</v>
      </c>
      <c r="G6" s="2">
        <v>3045</v>
      </c>
      <c r="H6" s="2">
        <v>2</v>
      </c>
      <c r="I6" s="16">
        <f t="shared" si="0"/>
        <v>3</v>
      </c>
      <c r="J6" s="5" t="str">
        <f t="shared" si="1"/>
        <v/>
      </c>
    </row>
    <row r="7" spans="2:10" ht="21" customHeight="1" x14ac:dyDescent="0.3">
      <c r="B7" s="10" t="s">
        <v>32</v>
      </c>
      <c r="C7" s="16" t="s">
        <v>22</v>
      </c>
      <c r="D7" s="36" t="s">
        <v>19</v>
      </c>
      <c r="E7" s="49">
        <v>43569</v>
      </c>
      <c r="F7" s="39">
        <v>1826490</v>
      </c>
      <c r="G7" s="2">
        <v>2336</v>
      </c>
      <c r="H7" s="2">
        <v>2</v>
      </c>
      <c r="I7" s="16">
        <f t="shared" si="0"/>
        <v>4</v>
      </c>
      <c r="J7" s="5" t="str">
        <f t="shared" si="1"/>
        <v>WIFI 내장</v>
      </c>
    </row>
    <row r="8" spans="2:10" ht="21" customHeight="1" x14ac:dyDescent="0.3">
      <c r="B8" s="10" t="s">
        <v>28</v>
      </c>
      <c r="C8" s="16" t="s">
        <v>22</v>
      </c>
      <c r="D8" s="36" t="s">
        <v>18</v>
      </c>
      <c r="E8" s="49">
        <v>43838</v>
      </c>
      <c r="F8" s="39">
        <v>315850</v>
      </c>
      <c r="G8" s="2">
        <v>2250</v>
      </c>
      <c r="H8" s="2">
        <v>3</v>
      </c>
      <c r="I8" s="16">
        <f t="shared" si="0"/>
        <v>6</v>
      </c>
      <c r="J8" s="5" t="str">
        <f t="shared" si="1"/>
        <v>WIFI 내장</v>
      </c>
    </row>
    <row r="9" spans="2:10" ht="21" customHeight="1" x14ac:dyDescent="0.3">
      <c r="B9" s="10" t="s">
        <v>31</v>
      </c>
      <c r="C9" s="16" t="s">
        <v>24</v>
      </c>
      <c r="D9" s="36" t="s">
        <v>18</v>
      </c>
      <c r="E9" s="49">
        <v>43880</v>
      </c>
      <c r="F9" s="39">
        <v>1239180</v>
      </c>
      <c r="G9" s="2">
        <v>3164</v>
      </c>
      <c r="H9" s="2">
        <v>1</v>
      </c>
      <c r="I9" s="16">
        <f t="shared" si="0"/>
        <v>2</v>
      </c>
      <c r="J9" s="5" t="str">
        <f t="shared" si="1"/>
        <v/>
      </c>
    </row>
    <row r="10" spans="2:10" ht="21" customHeight="1" x14ac:dyDescent="0.3">
      <c r="B10" s="10" t="s">
        <v>30</v>
      </c>
      <c r="C10" s="16" t="s">
        <v>24</v>
      </c>
      <c r="D10" s="36" t="s">
        <v>20</v>
      </c>
      <c r="E10" s="49">
        <v>43936</v>
      </c>
      <c r="F10" s="39">
        <v>1447300</v>
      </c>
      <c r="G10" s="2">
        <v>2307</v>
      </c>
      <c r="H10" s="2">
        <v>1</v>
      </c>
      <c r="I10" s="16">
        <f t="shared" si="0"/>
        <v>5</v>
      </c>
      <c r="J10" s="5" t="str">
        <f t="shared" si="1"/>
        <v/>
      </c>
    </row>
    <row r="11" spans="2:10" ht="21" customHeight="1" x14ac:dyDescent="0.3">
      <c r="B11" s="10" t="s">
        <v>33</v>
      </c>
      <c r="C11" s="16" t="s">
        <v>23</v>
      </c>
      <c r="D11" s="36" t="s">
        <v>19</v>
      </c>
      <c r="E11" s="49">
        <v>43203</v>
      </c>
      <c r="F11" s="39">
        <v>648500</v>
      </c>
      <c r="G11" s="2">
        <v>1782</v>
      </c>
      <c r="H11" s="2">
        <v>3</v>
      </c>
      <c r="I11" s="16">
        <f t="shared" si="0"/>
        <v>7</v>
      </c>
      <c r="J11" s="5" t="str">
        <f t="shared" si="1"/>
        <v/>
      </c>
    </row>
    <row r="12" spans="2:10" ht="21" customHeight="1" thickBot="1" x14ac:dyDescent="0.35">
      <c r="B12" s="32" t="s">
        <v>29</v>
      </c>
      <c r="C12" s="33" t="s">
        <v>22</v>
      </c>
      <c r="D12" s="37" t="s">
        <v>20</v>
      </c>
      <c r="E12" s="50">
        <v>43873</v>
      </c>
      <c r="F12" s="40">
        <v>825000</v>
      </c>
      <c r="G12" s="6">
        <v>3254</v>
      </c>
      <c r="H12" s="6">
        <v>2</v>
      </c>
      <c r="I12" s="33">
        <f t="shared" si="0"/>
        <v>1</v>
      </c>
      <c r="J12" s="7" t="str">
        <f t="shared" si="1"/>
        <v/>
      </c>
    </row>
    <row r="13" spans="2:10" ht="21" customHeight="1" x14ac:dyDescent="0.3">
      <c r="B13" s="56" t="s">
        <v>10</v>
      </c>
      <c r="C13" s="57"/>
      <c r="D13" s="58"/>
      <c r="E13" s="3">
        <f>MIN(가격)</f>
        <v>315850</v>
      </c>
      <c r="F13" s="59"/>
      <c r="G13" s="61" t="s">
        <v>35</v>
      </c>
      <c r="H13" s="57"/>
      <c r="I13" s="58"/>
      <c r="J13" s="52">
        <f>SUMIF(D5:D12,"건조기",G5:G12)</f>
        <v>5561</v>
      </c>
    </row>
    <row r="14" spans="2:10" ht="21" customHeight="1" thickBot="1" x14ac:dyDescent="0.35">
      <c r="B14" s="62" t="s">
        <v>21</v>
      </c>
      <c r="C14" s="63"/>
      <c r="D14" s="64"/>
      <c r="E14" s="51" t="str">
        <f>COUNTIF(G5:G12,"&gt;="&amp;AVERAGE(G5:G12))&amp;"개"</f>
        <v>3개</v>
      </c>
      <c r="F14" s="60"/>
      <c r="G14" s="8" t="s">
        <v>11</v>
      </c>
      <c r="H14" s="33" t="s">
        <v>25</v>
      </c>
      <c r="I14" s="9" t="s">
        <v>34</v>
      </c>
      <c r="J14" s="53">
        <f>VLOOKUP(H14,B5:H12,4,0)</f>
        <v>43779</v>
      </c>
    </row>
    <row r="17" spans="8:8" x14ac:dyDescent="0.3">
      <c r="H17" s="34"/>
    </row>
    <row r="21" spans="8:8" ht="26.45" customHeight="1" x14ac:dyDescent="0.3"/>
  </sheetData>
  <sortState xmlns:xlrd2="http://schemas.microsoft.com/office/spreadsheetml/2017/richdata2" ref="A5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$F5&gt;=1500000</formula>
    </cfRule>
  </conditionalFormatting>
  <dataValidations disablePrompts="1" count="1">
    <dataValidation type="list" allowBlank="1" showInputMessage="1" showErrorMessage="1" sqref="H14" xr:uid="{00000000-0002-0000-0100-000000000000}">
      <formula1>$B$5:$B$12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tabSelected="1" workbookViewId="0">
      <selection activeCell="P26" sqref="P26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4" width="12.75" style="1" customWidth="1"/>
    <col min="5" max="5" width="13" style="1" customWidth="1"/>
    <col min="6" max="6" width="13.375" style="1" bestFit="1" customWidth="1"/>
    <col min="7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8" t="s">
        <v>11</v>
      </c>
      <c r="C2" s="19" t="s">
        <v>12</v>
      </c>
      <c r="D2" s="20" t="s">
        <v>9</v>
      </c>
      <c r="E2" s="19" t="s">
        <v>13</v>
      </c>
      <c r="F2" s="19" t="s">
        <v>8</v>
      </c>
      <c r="G2" s="20" t="s">
        <v>14</v>
      </c>
      <c r="H2" s="20" t="s">
        <v>15</v>
      </c>
    </row>
    <row r="3" spans="2:8" x14ac:dyDescent="0.3">
      <c r="B3" s="14" t="s">
        <v>26</v>
      </c>
      <c r="C3" s="15" t="s">
        <v>23</v>
      </c>
      <c r="D3" s="35" t="s">
        <v>19</v>
      </c>
      <c r="E3" s="48">
        <v>43779</v>
      </c>
      <c r="F3" s="38">
        <v>2712800</v>
      </c>
      <c r="G3" s="3">
        <v>1401.9999999999995</v>
      </c>
      <c r="H3" s="3">
        <v>1</v>
      </c>
    </row>
    <row r="4" spans="2:8" x14ac:dyDescent="0.3">
      <c r="B4" s="10" t="s">
        <v>27</v>
      </c>
      <c r="C4" s="16" t="s">
        <v>24</v>
      </c>
      <c r="D4" s="36" t="s">
        <v>18</v>
      </c>
      <c r="E4" s="49">
        <v>43596</v>
      </c>
      <c r="F4" s="39">
        <v>394000</v>
      </c>
      <c r="G4" s="2">
        <v>3045</v>
      </c>
      <c r="H4" s="2">
        <v>2</v>
      </c>
    </row>
    <row r="5" spans="2:8" x14ac:dyDescent="0.3">
      <c r="B5" s="10" t="s">
        <v>32</v>
      </c>
      <c r="C5" s="16" t="s">
        <v>22</v>
      </c>
      <c r="D5" s="36" t="s">
        <v>19</v>
      </c>
      <c r="E5" s="49">
        <v>43569</v>
      </c>
      <c r="F5" s="39">
        <v>1826490</v>
      </c>
      <c r="G5" s="2">
        <v>2336</v>
      </c>
      <c r="H5" s="2">
        <v>2</v>
      </c>
    </row>
    <row r="6" spans="2:8" x14ac:dyDescent="0.3">
      <c r="B6" s="10" t="s">
        <v>28</v>
      </c>
      <c r="C6" s="16" t="s">
        <v>22</v>
      </c>
      <c r="D6" s="36" t="s">
        <v>18</v>
      </c>
      <c r="E6" s="49">
        <v>43838</v>
      </c>
      <c r="F6" s="39">
        <v>315850</v>
      </c>
      <c r="G6" s="2">
        <v>2250</v>
      </c>
      <c r="H6" s="2">
        <v>3</v>
      </c>
    </row>
    <row r="7" spans="2:8" x14ac:dyDescent="0.3">
      <c r="B7" s="10" t="s">
        <v>31</v>
      </c>
      <c r="C7" s="16" t="s">
        <v>24</v>
      </c>
      <c r="D7" s="36" t="s">
        <v>18</v>
      </c>
      <c r="E7" s="49">
        <v>43880</v>
      </c>
      <c r="F7" s="39">
        <v>1239180</v>
      </c>
      <c r="G7" s="2">
        <v>3164</v>
      </c>
      <c r="H7" s="2">
        <v>1</v>
      </c>
    </row>
    <row r="8" spans="2:8" x14ac:dyDescent="0.3">
      <c r="B8" s="10" t="s">
        <v>30</v>
      </c>
      <c r="C8" s="16" t="s">
        <v>24</v>
      </c>
      <c r="D8" s="36" t="s">
        <v>20</v>
      </c>
      <c r="E8" s="49">
        <v>43936</v>
      </c>
      <c r="F8" s="39">
        <v>1447300</v>
      </c>
      <c r="G8" s="2">
        <v>2307</v>
      </c>
      <c r="H8" s="2">
        <v>1</v>
      </c>
    </row>
    <row r="9" spans="2:8" x14ac:dyDescent="0.3">
      <c r="B9" s="10" t="s">
        <v>33</v>
      </c>
      <c r="C9" s="16" t="s">
        <v>23</v>
      </c>
      <c r="D9" s="36" t="s">
        <v>19</v>
      </c>
      <c r="E9" s="49">
        <v>43203</v>
      </c>
      <c r="F9" s="39">
        <v>648500</v>
      </c>
      <c r="G9" s="2">
        <v>1782</v>
      </c>
      <c r="H9" s="2">
        <v>3</v>
      </c>
    </row>
    <row r="10" spans="2:8" x14ac:dyDescent="0.3">
      <c r="B10" s="21" t="s">
        <v>29</v>
      </c>
      <c r="C10" s="22" t="s">
        <v>22</v>
      </c>
      <c r="D10" s="41" t="s">
        <v>20</v>
      </c>
      <c r="E10" s="54">
        <v>43873</v>
      </c>
      <c r="F10" s="42">
        <v>825000</v>
      </c>
      <c r="G10" s="43">
        <v>3254</v>
      </c>
      <c r="H10" s="43">
        <v>2</v>
      </c>
    </row>
    <row r="11" spans="2:8" x14ac:dyDescent="0.3">
      <c r="B11" s="65" t="s">
        <v>39</v>
      </c>
      <c r="C11" s="65"/>
      <c r="D11" s="65"/>
      <c r="E11" s="65"/>
      <c r="F11" s="65"/>
      <c r="G11" s="65"/>
      <c r="H11" s="44">
        <f>DAVERAGE(B2:H10,G2,D2:D3)</f>
        <v>1840</v>
      </c>
    </row>
    <row r="13" spans="2:8" ht="14.25" thickBot="1" x14ac:dyDescent="0.35"/>
    <row r="14" spans="2:8" x14ac:dyDescent="0.3">
      <c r="B14" s="66" t="s">
        <v>12</v>
      </c>
      <c r="C14" s="66" t="s">
        <v>8</v>
      </c>
    </row>
    <row r="15" spans="2:8" x14ac:dyDescent="0.3">
      <c r="B15" s="67" t="s">
        <v>37</v>
      </c>
      <c r="C15" s="67" t="s">
        <v>38</v>
      </c>
    </row>
    <row r="17" spans="2:5" ht="14.25" thickBot="1" x14ac:dyDescent="0.35"/>
    <row r="18" spans="2:5" ht="27" x14ac:dyDescent="0.3">
      <c r="B18" s="18" t="s">
        <v>11</v>
      </c>
      <c r="C18" s="19" t="s">
        <v>8</v>
      </c>
      <c r="D18" s="20" t="s">
        <v>14</v>
      </c>
      <c r="E18" s="20" t="s">
        <v>15</v>
      </c>
    </row>
    <row r="19" spans="2:5" x14ac:dyDescent="0.3">
      <c r="B19" s="10" t="s">
        <v>32</v>
      </c>
      <c r="C19" s="39">
        <v>1826490</v>
      </c>
      <c r="D19" s="2">
        <v>2336</v>
      </c>
      <c r="E19" s="2">
        <v>2</v>
      </c>
    </row>
    <row r="20" spans="2:5" x14ac:dyDescent="0.3">
      <c r="B20" s="10" t="s">
        <v>31</v>
      </c>
      <c r="C20" s="39">
        <v>1239180</v>
      </c>
      <c r="D20" s="2">
        <v>3164</v>
      </c>
      <c r="E20" s="2">
        <v>1</v>
      </c>
    </row>
    <row r="21" spans="2:5" x14ac:dyDescent="0.3">
      <c r="B21" s="10" t="s">
        <v>30</v>
      </c>
      <c r="C21" s="39">
        <v>1447300</v>
      </c>
      <c r="D21" s="2">
        <v>2307</v>
      </c>
      <c r="E21" s="2">
        <v>1</v>
      </c>
    </row>
  </sheetData>
  <mergeCells count="1">
    <mergeCell ref="B11:G11"/>
  </mergeCells>
  <phoneticPr fontId="2" type="noConversion"/>
  <conditionalFormatting sqref="B3:H10">
    <cfRule type="expression" dxfId="1" priority="1">
      <formula>$F3&gt;=1500000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8"/>
  <sheetViews>
    <sheetView workbookViewId="0">
      <selection activeCell="N26" sqref="N26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3.75" style="1" bestFit="1" customWidth="1"/>
    <col min="4" max="4" width="12.75" style="1" customWidth="1"/>
    <col min="5" max="5" width="13" style="1" customWidth="1"/>
    <col min="6" max="6" width="13.375" style="1" bestFit="1" customWidth="1"/>
    <col min="7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8" t="s">
        <v>11</v>
      </c>
      <c r="C2" s="19" t="s">
        <v>12</v>
      </c>
      <c r="D2" s="20" t="s">
        <v>9</v>
      </c>
      <c r="E2" s="19" t="s">
        <v>13</v>
      </c>
      <c r="F2" s="19" t="s">
        <v>8</v>
      </c>
      <c r="G2" s="20" t="s">
        <v>14</v>
      </c>
      <c r="H2" s="20" t="s">
        <v>15</v>
      </c>
    </row>
    <row r="3" spans="2:8" x14ac:dyDescent="0.3">
      <c r="B3" s="14" t="s">
        <v>27</v>
      </c>
      <c r="C3" s="15" t="s">
        <v>24</v>
      </c>
      <c r="D3" s="35" t="s">
        <v>18</v>
      </c>
      <c r="E3" s="48">
        <v>43596</v>
      </c>
      <c r="F3" s="38">
        <v>394000</v>
      </c>
      <c r="G3" s="3">
        <v>3045</v>
      </c>
      <c r="H3" s="3">
        <v>2</v>
      </c>
    </row>
    <row r="4" spans="2:8" x14ac:dyDescent="0.3">
      <c r="B4" s="10" t="s">
        <v>31</v>
      </c>
      <c r="C4" s="16" t="s">
        <v>24</v>
      </c>
      <c r="D4" s="36" t="s">
        <v>18</v>
      </c>
      <c r="E4" s="49">
        <v>43880</v>
      </c>
      <c r="F4" s="39">
        <v>1239180</v>
      </c>
      <c r="G4" s="2">
        <v>3164</v>
      </c>
      <c r="H4" s="2">
        <v>1</v>
      </c>
    </row>
    <row r="5" spans="2:8" x14ac:dyDescent="0.3">
      <c r="B5" s="10" t="s">
        <v>30</v>
      </c>
      <c r="C5" s="16" t="s">
        <v>24</v>
      </c>
      <c r="D5" s="36" t="s">
        <v>20</v>
      </c>
      <c r="E5" s="49">
        <v>43936</v>
      </c>
      <c r="F5" s="39">
        <v>1447300</v>
      </c>
      <c r="G5" s="2">
        <v>2307</v>
      </c>
      <c r="H5" s="2">
        <v>1</v>
      </c>
    </row>
    <row r="6" spans="2:8" x14ac:dyDescent="0.3">
      <c r="B6" s="10"/>
      <c r="C6" s="11" t="s">
        <v>43</v>
      </c>
      <c r="D6" s="36"/>
      <c r="E6" s="49"/>
      <c r="F6" s="39"/>
      <c r="G6" s="2">
        <f>SUBTOTAL(1,G3:G5)</f>
        <v>2838.6666666666665</v>
      </c>
      <c r="H6" s="2"/>
    </row>
    <row r="7" spans="2:8" x14ac:dyDescent="0.3">
      <c r="B7" s="10">
        <f>SUBTOTAL(3,B3:B5)</f>
        <v>3</v>
      </c>
      <c r="C7" s="11" t="s">
        <v>40</v>
      </c>
      <c r="D7" s="36"/>
      <c r="E7" s="49"/>
      <c r="F7" s="39"/>
      <c r="G7" s="2"/>
      <c r="H7" s="2"/>
    </row>
    <row r="8" spans="2:8" x14ac:dyDescent="0.3">
      <c r="B8" s="10" t="s">
        <v>32</v>
      </c>
      <c r="C8" s="16" t="s">
        <v>22</v>
      </c>
      <c r="D8" s="36" t="s">
        <v>19</v>
      </c>
      <c r="E8" s="49">
        <v>43569</v>
      </c>
      <c r="F8" s="39">
        <v>1826490</v>
      </c>
      <c r="G8" s="2">
        <v>2336</v>
      </c>
      <c r="H8" s="2">
        <v>2</v>
      </c>
    </row>
    <row r="9" spans="2:8" x14ac:dyDescent="0.3">
      <c r="B9" s="10" t="s">
        <v>28</v>
      </c>
      <c r="C9" s="16" t="s">
        <v>22</v>
      </c>
      <c r="D9" s="36" t="s">
        <v>18</v>
      </c>
      <c r="E9" s="49">
        <v>43838</v>
      </c>
      <c r="F9" s="39">
        <v>315850</v>
      </c>
      <c r="G9" s="2">
        <v>2250</v>
      </c>
      <c r="H9" s="2">
        <v>3</v>
      </c>
    </row>
    <row r="10" spans="2:8" x14ac:dyDescent="0.3">
      <c r="B10" s="10" t="s">
        <v>29</v>
      </c>
      <c r="C10" s="16" t="s">
        <v>22</v>
      </c>
      <c r="D10" s="36" t="s">
        <v>20</v>
      </c>
      <c r="E10" s="49">
        <v>43873</v>
      </c>
      <c r="F10" s="39">
        <v>825000</v>
      </c>
      <c r="G10" s="2">
        <v>3254</v>
      </c>
      <c r="H10" s="2">
        <v>2</v>
      </c>
    </row>
    <row r="11" spans="2:8" x14ac:dyDescent="0.3">
      <c r="B11" s="10"/>
      <c r="C11" s="11" t="s">
        <v>44</v>
      </c>
      <c r="D11" s="36"/>
      <c r="E11" s="49"/>
      <c r="F11" s="39"/>
      <c r="G11" s="2">
        <f>SUBTOTAL(1,G8:G10)</f>
        <v>2613.3333333333335</v>
      </c>
      <c r="H11" s="2"/>
    </row>
    <row r="12" spans="2:8" x14ac:dyDescent="0.3">
      <c r="B12" s="10">
        <f>SUBTOTAL(3,B8:B10)</f>
        <v>3</v>
      </c>
      <c r="C12" s="11" t="s">
        <v>41</v>
      </c>
      <c r="D12" s="36"/>
      <c r="E12" s="49"/>
      <c r="F12" s="39"/>
      <c r="G12" s="2"/>
      <c r="H12" s="2"/>
    </row>
    <row r="13" spans="2:8" x14ac:dyDescent="0.3">
      <c r="B13" s="10" t="s">
        <v>26</v>
      </c>
      <c r="C13" s="16" t="s">
        <v>23</v>
      </c>
      <c r="D13" s="36" t="s">
        <v>19</v>
      </c>
      <c r="E13" s="49">
        <v>43779</v>
      </c>
      <c r="F13" s="39">
        <v>2712800</v>
      </c>
      <c r="G13" s="2">
        <v>1389</v>
      </c>
      <c r="H13" s="2">
        <v>1</v>
      </c>
    </row>
    <row r="14" spans="2:8" ht="14.25" thickBot="1" x14ac:dyDescent="0.35">
      <c r="B14" s="32" t="s">
        <v>33</v>
      </c>
      <c r="C14" s="33" t="s">
        <v>23</v>
      </c>
      <c r="D14" s="37" t="s">
        <v>19</v>
      </c>
      <c r="E14" s="50">
        <v>43203</v>
      </c>
      <c r="F14" s="40">
        <v>648500</v>
      </c>
      <c r="G14" s="6">
        <v>1782</v>
      </c>
      <c r="H14" s="6">
        <v>3</v>
      </c>
    </row>
    <row r="15" spans="2:8" x14ac:dyDescent="0.3">
      <c r="B15" s="12"/>
      <c r="C15" s="13" t="s">
        <v>45</v>
      </c>
      <c r="D15" s="45"/>
      <c r="E15" s="55"/>
      <c r="F15" s="46"/>
      <c r="G15" s="47">
        <f>SUBTOTAL(1,G13:G14)</f>
        <v>1585.5</v>
      </c>
      <c r="H15" s="47"/>
    </row>
    <row r="16" spans="2:8" x14ac:dyDescent="0.3">
      <c r="B16" s="12">
        <f>SUBTOTAL(3,B13:B14)</f>
        <v>2</v>
      </c>
      <c r="C16" s="13" t="s">
        <v>42</v>
      </c>
      <c r="D16" s="45"/>
      <c r="E16" s="55"/>
      <c r="F16" s="46"/>
      <c r="G16" s="47"/>
      <c r="H16" s="47"/>
    </row>
    <row r="17" spans="2:8" x14ac:dyDescent="0.3">
      <c r="B17" s="12"/>
      <c r="C17" s="13" t="s">
        <v>1</v>
      </c>
      <c r="D17" s="45"/>
      <c r="E17" s="55"/>
      <c r="F17" s="46"/>
      <c r="G17" s="47">
        <f>SUBTOTAL(1,G3:G14)</f>
        <v>2440.875</v>
      </c>
      <c r="H17" s="47"/>
    </row>
    <row r="18" spans="2:8" x14ac:dyDescent="0.3">
      <c r="B18" s="12">
        <f>SUBTOTAL(3,B3:B14)</f>
        <v>8</v>
      </c>
      <c r="C18" s="13" t="s">
        <v>0</v>
      </c>
      <c r="D18" s="45"/>
      <c r="E18" s="55"/>
      <c r="F18" s="46"/>
      <c r="G18" s="47"/>
      <c r="H18" s="47"/>
    </row>
  </sheetData>
  <sortState xmlns:xlrd2="http://schemas.microsoft.com/office/spreadsheetml/2017/richdata2" ref="B3:H14">
    <sortCondition descending="1" ref="C3:C14"/>
  </sortState>
  <phoneticPr fontId="2" type="noConversion"/>
  <conditionalFormatting sqref="B3:H18">
    <cfRule type="expression" dxfId="0" priority="1">
      <formula>$F3&gt;=1500000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4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8" baseType="lpstr">
      <vt:lpstr>문제</vt:lpstr>
      <vt:lpstr>제1작업</vt:lpstr>
      <vt:lpstr>제2작업</vt:lpstr>
      <vt:lpstr>제3작업</vt:lpstr>
      <vt:lpstr>제4작업</vt:lpstr>
      <vt:lpstr>제2작업!Criteria</vt:lpstr>
      <vt:lpstr>제2작업!Extract</vt:lpstr>
      <vt:lpstr>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2025-12-29T06:49:28Z</dcterms:modified>
</cp:coreProperties>
</file>